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204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<sst xmlns="http://schemas.openxmlformats.org/spreadsheetml/2006/main" count="94" uniqueCount="81">
  <si>
    <t>一般公共预算基本支出表</t>
  </si>
  <si>
    <t/>
  </si>
  <si>
    <t>预算单位编码及名称：[364214]天津市体操武术射击射箭运动管理中心+[364238]天津市体操武术射击射箭运动管理中心（运动员）</t>
  </si>
  <si>
    <t>预算年度：2025</t>
  </si>
  <si>
    <t>金额单位：万元</t>
  </si>
  <si>
    <t>序号</t>
  </si>
  <si>
    <t>部门预算支出经济分类科目</t>
  </si>
  <si>
    <t>本年一般公共预算基本支出</t>
  </si>
  <si>
    <t>科目编码</t>
  </si>
  <si>
    <t>科目名称</t>
  </si>
  <si>
    <t>合计</t>
  </si>
  <si>
    <t>人员经费</t>
  </si>
  <si>
    <t>公用经费</t>
  </si>
  <si>
    <t>栏次</t>
  </si>
  <si>
    <t>1</t>
  </si>
  <si>
    <t>2</t>
  </si>
  <si>
    <t>3</t>
  </si>
  <si>
    <t>4</t>
  </si>
  <si>
    <t>5</t>
  </si>
  <si>
    <t>301</t>
  </si>
  <si>
    <t>工资福利支出</t>
  </si>
  <si>
    <t>30101</t>
  </si>
  <si>
    <t>基本工资</t>
  </si>
  <si>
    <t>30102</t>
  </si>
  <si>
    <t>津贴补贴</t>
  </si>
  <si>
    <t>30106</t>
  </si>
  <si>
    <t>伙食补助费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</si>
  <si>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</si>
  <si>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</si>
  <si>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</si>
  <si>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</si>
  <si>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</si>
  <si>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</si>
  <si>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</si>
  <si>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</si>
  <si>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30112</t>
  </si>
  <si>
    <t>其他社会保障缴费</t>
  </si>
  <si>
    <t>30113</t>
  </si>
  <si>
    <t>住房公积金</t>
  </si>
  <si>
    <t>30114</t>
  </si>
  <si>
    <t>医疗费</t>
  </si>
  <si>
    <t>30199</t>
  </si>
  <si>
    <t>其他工资福利支出</t>
  </si>
  <si>
    <t>302</t>
  </si>
  <si>
    <t>商品和服务支出</t>
  </si>
  <si>
    <t>30201</t>
  </si>
  <si>
    <t>办公费</t>
  </si>
  <si>
    <t>30204</t>
  </si>
  <si>
    <t>手续费</t>
  </si>
  <si>
    <t>30205</t>
  </si>
  <si>
    <t>水费</t>
  </si>
  <si>
    <t>30207</t>
  </si>
  <si>
    <t>邮电费</t>
  </si>
  <si>
    <t>30211</t>
  </si>
  <si>
    <t>差旅费</t>
  </si>
  <si>
    <t>30216</t>
  </si>
  <si>
    <t>培训费</t>
  </si>
  <si>
    <t>30213</t>
  </si>
  <si>
    <t>维修(护)费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</si>
  <si>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</si>
  <si>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</si>
  <si>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</si>
  <si>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</si>
  <si>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</si>
  <si>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</si>
  <si>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</si>
  <si>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</si>
  <si>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30239</t>
  </si>
  <si>
    <t>其他交通费用</t>
  </si>
  <si>
    <t>30299</t>
  </si>
  <si>
    <t>其他商品和服务支出</t>
  </si>
  <si>
    <t>303</t>
  </si>
  <si>
    <t>对个人和家庭的补助</t>
  </si>
  <si>
    <t>30302</t>
  </si>
  <si>
    <t>退休费</t>
  </si>
  <si>
    <t>30307</t>
  </si>
  <si>
    <t>医疗费补助</t>
  </si>
  <si>
    <t>310</t>
  </si>
  <si>
    <t>资本性支出</t>
  </si>
  <si>
    <t>31002</t>
  </si>
  <si>
    <t>办公设备购置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</si>
</sst>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5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right" vertical="center"/>
    </xf>
    <xf numFmtId="0" fontId="0" fillId="0" borderId="1" xfId="0" applyNumberFormat="1" applyFont="1" applyBorder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7"/>
  <sheetViews>
    <sheetView tabSelected="1" workbookViewId="0">
      <pane ySplit="5" topLeftCell="A6" activePane="bottomLeft" state="frozen"/>
      <selection/>
      <selection pane="bottomLeft" activeCell="E9" sqref="E9"/>
    </sheetView>
  </sheetViews>
  <sheetFormatPr defaultColWidth="9" defaultRowHeight="14.4" outlineLevelCol="5"/>
  <cols>
    <col min="1" max="1" width="7" customWidth="1"/>
    <col min="2" max="3" width="17" customWidth="1"/>
    <col min="4" max="4" width="23" customWidth="1"/>
    <col min="5" max="5" width="18" customWidth="1"/>
    <col min="6" max="6" width="25" customWidth="1"/>
  </cols>
  <sheetData>
    <row r="1" spans="1:6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  <c r="F1" s="1" t="s">
        <v>1</v>
      </c>
    </row>
    <row r="2" spans="1:6">
      <c r="A2" s="2" t="s">
        <v>2</v>
      </c>
      <c r="B2" s="1" t="s">
        <v>1</v>
      </c>
      <c r="C2" s="1" t="s">
        <v>1</v>
      </c>
      <c r="D2" s="1" t="s">
        <v>1</v>
      </c>
      <c r="E2" s="3" t="s">
        <v>3</v>
      </c>
      <c r="F2" s="3" t="s">
        <v>4</v>
      </c>
    </row>
    <row r="3" spans="1:6">
      <c r="A3" s="1" t="s">
        <v>5</v>
      </c>
      <c r="B3" s="1" t="s">
        <v>6</v>
      </c>
      <c r="C3" s="1" t="s">
        <v>1</v>
      </c>
      <c r="D3" s="1" t="s">
        <v>7</v>
      </c>
      <c r="E3" s="1" t="s">
        <v>1</v>
      </c>
      <c r="F3" s="1" t="s">
        <v>1</v>
      </c>
    </row>
    <row r="4" spans="1:6">
      <c r="A4" s="1" t="s">
        <v>1</v>
      </c>
      <c r="B4" s="1" t="s">
        <v>8</v>
      </c>
      <c r="C4" s="1" t="s">
        <v>9</v>
      </c>
      <c r="D4" s="1" t="s">
        <v>10</v>
      </c>
      <c r="E4" s="1" t="s">
        <v>11</v>
      </c>
      <c r="F4" s="1" t="s">
        <v>12</v>
      </c>
    </row>
    <row r="5" spans="1:6">
      <c r="A5" s="1" t="s">
        <v>13</v>
      </c>
      <c r="B5" s="1" t="s">
        <v>14</v>
      </c>
      <c r="C5" s="1" t="s">
        <v>15</v>
      </c>
      <c r="D5" s="1" t="s">
        <v>16</v>
      </c>
      <c r="E5" s="1" t="s">
        <v>17</v>
      </c>
      <c r="F5" s="1" t="s">
        <v>18</v>
      </c>
    </row>
    <row r="6" spans="1:6">
      <c r="A6" s="1">
        <v>1</v>
      </c>
      <c r="B6" s="1" t="s">
        <v>1</v>
      </c>
      <c r="C6" s="1" t="s">
        <v>10</v>
      </c>
      <c r="D6" s="4">
        <f>E6+F6</f>
        <v>3363.6</v>
      </c>
      <c r="E6" s="4">
        <f>E7+E33</f>
        <v>3141.1</v>
      </c>
      <c r="F6" s="4">
        <f>F19+F36</f>
        <v>222.5</v>
      </c>
    </row>
    <row r="7" spans="1:6">
      <c r="A7" s="1">
        <v>2</v>
      </c>
      <c r="B7" s="1" t="s">
        <v>19</v>
      </c>
      <c r="C7" s="1" t="s">
        <v>20</v>
      </c>
      <c r="D7" s="4">
        <f t="shared" ref="D7:D37" si="0">E7+F7</f>
        <v>3101.1</v>
      </c>
      <c r="E7" s="4">
        <f>SUM(E8:E18)</f>
        <v>3101.1</v>
      </c>
      <c r="F7" s="3">
        <v>0</v>
      </c>
    </row>
    <row r="8" spans="1:6">
      <c r="A8" s="1">
        <v>3</v>
      </c>
      <c r="B8" s="1" t="s">
        <v>21</v>
      </c>
      <c r="C8" s="1" t="s">
        <v>22</v>
      </c>
      <c r="D8" s="4">
        <f t="shared" si="0"/>
        <v>664</v>
      </c>
      <c r="E8" s="4">
        <f>282+382</f>
        <v>664</v>
      </c>
      <c r="F8" s="3">
        <v>0</v>
      </c>
    </row>
    <row r="9" spans="1:6">
      <c r="A9" s="1">
        <v>4</v>
      </c>
      <c r="B9" s="1" t="s">
        <v>23</v>
      </c>
      <c r="C9" s="1" t="s">
        <v>24</v>
      </c>
      <c r="D9" s="4">
        <f t="shared" si="0"/>
        <v>248</v>
      </c>
      <c r="E9" s="4">
        <f>124+124</f>
        <v>248</v>
      </c>
      <c r="F9" s="3">
        <v>0</v>
      </c>
    </row>
    <row r="10" spans="1:6">
      <c r="A10" s="1">
        <v>5</v>
      </c>
      <c r="B10" s="1" t="s">
        <v>25</v>
      </c>
      <c r="C10" s="1" t="s">
        <v>26</v>
      </c>
      <c r="D10" s="4">
        <f t="shared" si="0"/>
        <v>346.7</v>
      </c>
      <c r="E10" s="4">
        <v>346.7</v>
      </c>
      <c r="F10" s="3">
        <v>0</v>
      </c>
    </row>
    <row r="11" spans="1:6">
      <c r="A11" s="1">
        <v>6</v>
      </c>
      <c r="B11" s="1" t="s">
        <v>27</v>
      </c>
      <c r="C11" s="1" t="s">
        <v>28</v>
      </c>
      <c r="D11" s="4">
        <f t="shared" si="0"/>
        <v>601.9</v>
      </c>
      <c r="E11" s="4">
        <f>312.5+289.4</f>
        <v>601.9</v>
      </c>
      <c r="F11" s="3">
        <v>0</v>
      </c>
    </row>
    <row r="12" spans="1:6">
      <c r="A12" s="1">
        <v>7</v>
      </c>
      <c r="B12" s="1" t="s">
        <v>29</v>
      </c>
      <c r="C12" s="1" t="s">
        <v>30</v>
      </c>
      <c r="D12" s="4">
        <f t="shared" si="0"/>
        <v>199.9</v>
      </c>
      <c r="E12" s="4">
        <f>93.3+106.6</f>
        <v>199.9</v>
      </c>
      <c r="F12" s="3">
        <v>0</v>
      </c>
    </row>
    <row r="13" spans="1:6">
      <c r="A13" s="1">
        <v>8</v>
      </c>
      <c r="B13" s="1" t="s">
        <v>31</v>
      </c>
      <c r="C13" s="1" t="s">
        <v>32</v>
      </c>
      <c r="D13" s="4">
        <f t="shared" si="0"/>
        <v>99.9</v>
      </c>
      <c r="E13" s="4">
        <f>46.6+53.3</f>
        <v>99.9</v>
      </c>
      <c r="F13" s="3">
        <v>0</v>
      </c>
    </row>
    <row r="14" spans="1:6">
      <c r="A14" s="1">
        <v>9</v>
      </c>
      <c r="B14" s="1" t="s">
        <v>33</v>
      </c>
      <c r="C14" s="1" t="s">
        <v>34</v>
      </c>
      <c r="D14" s="4">
        <f t="shared" si="0"/>
        <v>131.1</v>
      </c>
      <c r="E14" s="4">
        <f>61.2+69.9</f>
        <v>131.1</v>
      </c>
      <c r="F14" s="3">
        <v>0</v>
      </c>
    </row>
    <row r="15" spans="1:6">
      <c r="A15" s="1">
        <v>10</v>
      </c>
      <c r="B15" s="1" t="s">
        <v>35</v>
      </c>
      <c r="C15" s="1" t="s">
        <v>36</v>
      </c>
      <c r="D15" s="4">
        <f t="shared" si="0"/>
        <v>23</v>
      </c>
      <c r="E15" s="4">
        <f>12+11</f>
        <v>23</v>
      </c>
      <c r="F15" s="3">
        <v>0</v>
      </c>
    </row>
    <row r="16" spans="1:6">
      <c r="A16" s="1">
        <v>11</v>
      </c>
      <c r="B16" s="1" t="s">
        <v>37</v>
      </c>
      <c r="C16" s="1" t="s">
        <v>38</v>
      </c>
      <c r="D16" s="4">
        <f t="shared" si="0"/>
        <v>644.6</v>
      </c>
      <c r="E16" s="4">
        <f>318.2+326.4</f>
        <v>644.6</v>
      </c>
      <c r="F16" s="3">
        <v>0</v>
      </c>
    </row>
    <row r="17" spans="1:6">
      <c r="A17" s="1">
        <v>12</v>
      </c>
      <c r="B17" s="1" t="s">
        <v>39</v>
      </c>
      <c r="C17" s="1" t="s">
        <v>40</v>
      </c>
      <c r="D17" s="4">
        <f t="shared" si="0"/>
        <v>16.8</v>
      </c>
      <c r="E17" s="4">
        <f>7+9.8</f>
        <v>16.8</v>
      </c>
      <c r="F17" s="3">
        <v>0</v>
      </c>
    </row>
    <row r="18" spans="1:6">
      <c r="A18" s="1">
        <v>13</v>
      </c>
      <c r="B18" s="1" t="s">
        <v>41</v>
      </c>
      <c r="C18" s="1" t="s">
        <v>42</v>
      </c>
      <c r="D18" s="4">
        <f t="shared" si="0"/>
        <v>125.2</v>
      </c>
      <c r="E18" s="4">
        <f>65.1+60.1</f>
        <v>125.2</v>
      </c>
      <c r="F18" s="3">
        <v>0</v>
      </c>
    </row>
    <row r="19" spans="1:6">
      <c r="A19" s="1">
        <v>14</v>
      </c>
      <c r="B19" s="1" t="s">
        <v>43</v>
      </c>
      <c r="C19" s="1" t="s">
        <v>44</v>
      </c>
      <c r="D19" s="4">
        <f t="shared" si="0"/>
        <v>221.7</v>
      </c>
      <c r="E19" s="3">
        <v>0</v>
      </c>
      <c r="F19" s="4">
        <f>SUM(F20:F32)</f>
        <v>221.7</v>
      </c>
    </row>
    <row r="20" spans="1:6">
      <c r="A20" s="1">
        <v>15</v>
      </c>
      <c r="B20" s="1" t="s">
        <v>45</v>
      </c>
      <c r="C20" s="1" t="s">
        <v>46</v>
      </c>
      <c r="D20" s="4">
        <f t="shared" si="0"/>
        <v>3.6</v>
      </c>
      <c r="E20" s="3">
        <v>0</v>
      </c>
      <c r="F20" s="4">
        <v>3.6</v>
      </c>
    </row>
    <row r="21" spans="1:6">
      <c r="A21" s="1">
        <v>16</v>
      </c>
      <c r="B21" s="1" t="s">
        <v>47</v>
      </c>
      <c r="C21" s="1" t="s">
        <v>48</v>
      </c>
      <c r="D21" s="4">
        <f t="shared" si="0"/>
        <v>0.5</v>
      </c>
      <c r="E21" s="3">
        <v>0</v>
      </c>
      <c r="F21" s="4">
        <v>0.5</v>
      </c>
    </row>
    <row r="22" spans="1:6">
      <c r="A22" s="1">
        <v>17</v>
      </c>
      <c r="B22" s="1" t="s">
        <v>49</v>
      </c>
      <c r="C22" s="1" t="s">
        <v>50</v>
      </c>
      <c r="D22" s="4">
        <f t="shared" si="0"/>
        <v>90</v>
      </c>
      <c r="E22" s="3">
        <v>0</v>
      </c>
      <c r="F22" s="4">
        <f>2+88</f>
        <v>90</v>
      </c>
    </row>
    <row r="23" spans="1:6">
      <c r="A23" s="1">
        <v>18</v>
      </c>
      <c r="B23" s="1" t="s">
        <v>51</v>
      </c>
      <c r="C23" s="1" t="s">
        <v>52</v>
      </c>
      <c r="D23" s="4">
        <f t="shared" si="0"/>
        <v>1</v>
      </c>
      <c r="E23" s="3">
        <v>0</v>
      </c>
      <c r="F23" s="4">
        <f>1</f>
        <v>1</v>
      </c>
    </row>
    <row r="24" spans="1:6">
      <c r="A24" s="1">
        <v>19</v>
      </c>
      <c r="B24" s="1" t="s">
        <v>53</v>
      </c>
      <c r="C24" s="1" t="s">
        <v>54</v>
      </c>
      <c r="D24" s="4">
        <f t="shared" si="0"/>
        <v>25.6</v>
      </c>
      <c r="E24" s="3">
        <v>0</v>
      </c>
      <c r="F24" s="4">
        <f>1.5+24.1</f>
        <v>25.6</v>
      </c>
    </row>
    <row r="25" spans="1:6">
      <c r="A25" s="1">
        <v>20</v>
      </c>
      <c r="B25" s="1" t="s">
        <v>55</v>
      </c>
      <c r="C25" s="1" t="s">
        <v>56</v>
      </c>
      <c r="D25" s="4">
        <f t="shared" si="0"/>
        <v>1.5</v>
      </c>
      <c r="E25" s="3">
        <v>0</v>
      </c>
      <c r="F25" s="4">
        <v>1.5</v>
      </c>
    </row>
    <row r="26" spans="1:6">
      <c r="A26" s="1">
        <v>21</v>
      </c>
      <c r="B26" s="1" t="s">
        <v>57</v>
      </c>
      <c r="C26" s="1" t="s">
        <v>58</v>
      </c>
      <c r="D26" s="4">
        <f t="shared" si="0"/>
        <v>0.5</v>
      </c>
      <c r="E26" s="3">
        <v>0</v>
      </c>
      <c r="F26" s="4">
        <v>0.5</v>
      </c>
    </row>
    <row r="27" spans="1:6">
      <c r="A27" s="1">
        <v>22</v>
      </c>
      <c r="B27" s="1" t="s">
        <v>59</v>
      </c>
      <c r="C27" s="1" t="s">
        <v>60</v>
      </c>
      <c r="D27" s="4">
        <f t="shared" si="0"/>
        <v>11.1</v>
      </c>
      <c r="E27" s="3">
        <v>0</v>
      </c>
      <c r="F27" s="4">
        <v>11.1</v>
      </c>
    </row>
    <row r="28" spans="1:6">
      <c r="A28" s="1">
        <v>23</v>
      </c>
      <c r="B28" s="1" t="s">
        <v>61</v>
      </c>
      <c r="C28" s="1" t="s">
        <v>62</v>
      </c>
      <c r="D28" s="4">
        <f t="shared" si="0"/>
        <v>8.4</v>
      </c>
      <c r="E28" s="3">
        <v>0</v>
      </c>
      <c r="F28" s="4">
        <f>0.6+7.8</f>
        <v>8.4</v>
      </c>
    </row>
    <row r="29" spans="1:6">
      <c r="A29" s="1">
        <v>24</v>
      </c>
      <c r="B29" s="1" t="s">
        <v>63</v>
      </c>
      <c r="C29" s="1" t="s">
        <v>64</v>
      </c>
      <c r="D29" s="4">
        <f t="shared" si="0"/>
        <v>25.5</v>
      </c>
      <c r="E29" s="3">
        <v>0</v>
      </c>
      <c r="F29" s="4">
        <f>11.9+13.6</f>
        <v>25.5</v>
      </c>
    </row>
    <row r="30" spans="1:6">
      <c r="A30" s="1">
        <v>25</v>
      </c>
      <c r="B30" s="1" t="s">
        <v>65</v>
      </c>
      <c r="C30" s="1" t="s">
        <v>66</v>
      </c>
      <c r="D30" s="4">
        <f t="shared" si="0"/>
        <v>15</v>
      </c>
      <c r="E30" s="3">
        <v>0</v>
      </c>
      <c r="F30" s="4">
        <v>15</v>
      </c>
    </row>
    <row r="31" spans="1:6">
      <c r="A31" s="1">
        <v>26</v>
      </c>
      <c r="B31" s="1" t="s">
        <v>67</v>
      </c>
      <c r="C31" s="1" t="s">
        <v>68</v>
      </c>
      <c r="D31" s="4">
        <f t="shared" si="0"/>
        <v>24</v>
      </c>
      <c r="E31" s="3">
        <v>0</v>
      </c>
      <c r="F31" s="4">
        <v>24</v>
      </c>
    </row>
    <row r="32" spans="1:6">
      <c r="A32" s="1">
        <v>27</v>
      </c>
      <c r="B32" s="1" t="s">
        <v>69</v>
      </c>
      <c r="C32" s="1" t="s">
        <v>70</v>
      </c>
      <c r="D32" s="4">
        <f t="shared" si="0"/>
        <v>15</v>
      </c>
      <c r="E32" s="3">
        <v>0</v>
      </c>
      <c r="F32" s="4">
        <v>15</v>
      </c>
    </row>
    <row r="33" spans="1:6">
      <c r="A33" s="1">
        <v>28</v>
      </c>
      <c r="B33" s="1" t="s">
        <v>71</v>
      </c>
      <c r="C33" s="1" t="s">
        <v>72</v>
      </c>
      <c r="D33" s="4">
        <f t="shared" si="0"/>
        <v>40</v>
      </c>
      <c r="E33" s="4">
        <v>40</v>
      </c>
      <c r="F33" s="3">
        <v>0</v>
      </c>
    </row>
    <row r="34" spans="1:6">
      <c r="A34" s="1">
        <v>29</v>
      </c>
      <c r="B34" s="1" t="s">
        <v>73</v>
      </c>
      <c r="C34" s="1" t="s">
        <v>74</v>
      </c>
      <c r="D34" s="4">
        <f t="shared" si="0"/>
        <v>25.2</v>
      </c>
      <c r="E34" s="4">
        <v>25.2</v>
      </c>
      <c r="F34" s="3">
        <v>0</v>
      </c>
    </row>
    <row r="35" spans="1:6">
      <c r="A35" s="1">
        <v>30</v>
      </c>
      <c r="B35" s="1" t="s">
        <v>75</v>
      </c>
      <c r="C35" s="1" t="s">
        <v>76</v>
      </c>
      <c r="D35" s="4">
        <f t="shared" si="0"/>
        <v>14.8</v>
      </c>
      <c r="E35" s="4">
        <v>14.8</v>
      </c>
      <c r="F35" s="3">
        <v>0</v>
      </c>
    </row>
    <row r="36" spans="1:6">
      <c r="A36" s="1">
        <v>31</v>
      </c>
      <c r="B36" s="1" t="s">
        <v>77</v>
      </c>
      <c r="C36" s="1" t="s">
        <v>78</v>
      </c>
      <c r="D36" s="4">
        <f t="shared" si="0"/>
        <v>0.8</v>
      </c>
      <c r="E36" s="3">
        <v>0</v>
      </c>
      <c r="F36" s="4">
        <v>0.8</v>
      </c>
    </row>
    <row r="37" spans="1:6">
      <c r="A37" s="1">
        <v>32</v>
      </c>
      <c r="B37" s="1" t="s">
        <v>79</v>
      </c>
      <c r="C37" s="1" t="s">
        <v>80</v>
      </c>
      <c r="D37" s="4">
        <f t="shared" si="0"/>
        <v>0.8</v>
      </c>
      <c r="E37" s="3">
        <v>0</v>
      </c>
      <c r="F37" s="4">
        <v>0.8</v>
      </c>
    </row>
  </sheetData>
  <mergeCells count="5">
    <mergeCell ref="A1:F1"/>
    <mergeCell ref="A2:D2"/>
    <mergeCell ref="B3:C3"/>
    <mergeCell ref="D3:F3"/>
    <mergeCell ref="A3:A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笑看人生</cp:lastModifiedBy>
  <dcterms:created xsi:type="dcterms:W3CDTF">2025-02-07T07:56:00Z</dcterms:created>
  <dcterms:modified xsi:type="dcterms:W3CDTF">2025-02-10T06:00:10Z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7191DEC3B2E942EBB6324C90213760DE_12</vt:lpwstr>
  </property>
  <property fmtid="{D5CDD505-2E9C-101B-9397-08002B2CF9AE}" pid="3" name="KSOProductBuildVer">
    <vt:lpwstr>2052-12.1.0.19302</vt:lpwstr>
  </property>
</Properties>
</file>